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80fcead4d03d44b/Desktop/DBG Training/Pre-Template DN New Branch/3 - Finance/"/>
    </mc:Choice>
  </mc:AlternateContent>
  <xr:revisionPtr revIDLastSave="134" documentId="8_{F0671ECA-54D0-4C24-B4E9-E63C616046FD}" xr6:coauthVersionLast="47" xr6:coauthVersionMax="47" xr10:uidLastSave="{0B314C0D-4E9F-4732-955D-3120D010ABA2}"/>
  <bookViews>
    <workbookView xWindow="-108" yWindow="-108" windowWidth="23256" windowHeight="12456" activeTab="1" xr2:uid="{E46B418A-57CF-49AC-966E-EFAC2B03E98E}"/>
  </bookViews>
  <sheets>
    <sheet name="Blank Template" sheetId="1" r:id="rId1"/>
    <sheet name="Exampl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2" l="1"/>
  <c r="E9" i="2"/>
  <c r="H9" i="2"/>
  <c r="F9" i="2"/>
  <c r="F10" i="2" s="1"/>
  <c r="F11" i="2" s="1"/>
  <c r="F12" i="2" s="1"/>
  <c r="F13" i="2" s="1"/>
  <c r="F14" i="2" s="1"/>
  <c r="F15" i="2" s="1"/>
  <c r="F16" i="2" s="1"/>
  <c r="F17" i="2" s="1"/>
  <c r="F18" i="2" s="1"/>
  <c r="F19" i="2" s="1"/>
  <c r="F20" i="2" s="1"/>
  <c r="E20" i="1"/>
  <c r="E19" i="1"/>
  <c r="E18" i="1"/>
  <c r="E17" i="1"/>
  <c r="E16" i="1"/>
  <c r="E15" i="1"/>
  <c r="E14" i="1"/>
  <c r="E13" i="1"/>
  <c r="E12" i="1"/>
  <c r="E11" i="1"/>
  <c r="E10" i="1"/>
  <c r="E9" i="1"/>
  <c r="E7" i="1"/>
  <c r="E6" i="1"/>
  <c r="E7" i="2"/>
  <c r="E6" i="2"/>
  <c r="N9" i="2"/>
  <c r="N10" i="2" s="1"/>
  <c r="C10" i="2"/>
  <c r="C11" i="2" s="1"/>
  <c r="J7" i="2"/>
  <c r="O7" i="2" s="1"/>
  <c r="P7" i="2" s="1"/>
  <c r="Q7" i="2" s="1"/>
  <c r="G6" i="2"/>
  <c r="H6" i="2" s="1"/>
  <c r="O6" i="1"/>
  <c r="J6" i="1"/>
  <c r="G6" i="1"/>
  <c r="H6" i="1"/>
  <c r="G9" i="1"/>
  <c r="N11" i="1"/>
  <c r="N12" i="1" s="1"/>
  <c r="N13" i="1" s="1"/>
  <c r="N14" i="1" s="1"/>
  <c r="N15" i="1" s="1"/>
  <c r="N16" i="1" s="1"/>
  <c r="N17" i="1" s="1"/>
  <c r="N18" i="1" s="1"/>
  <c r="N19" i="1" s="1"/>
  <c r="N20" i="1" s="1"/>
  <c r="N10" i="1"/>
  <c r="J7" i="1"/>
  <c r="J9" i="1"/>
  <c r="J9" i="2" l="1"/>
  <c r="K9" i="2" s="1"/>
  <c r="L9" i="2" s="1"/>
  <c r="E11" i="2"/>
  <c r="E10" i="2"/>
  <c r="C12" i="2"/>
  <c r="E12" i="2" s="1"/>
  <c r="G11" i="2"/>
  <c r="J6" i="2"/>
  <c r="K7" i="2"/>
  <c r="G10" i="2"/>
  <c r="N11" i="2"/>
  <c r="P6" i="1"/>
  <c r="Q6" i="1" s="1"/>
  <c r="C10" i="1"/>
  <c r="C11" i="1" s="1"/>
  <c r="H9" i="1"/>
  <c r="O9" i="1"/>
  <c r="K9" i="1"/>
  <c r="K7" i="1"/>
  <c r="O7" i="1"/>
  <c r="P7" i="1" s="1"/>
  <c r="Q7" i="1" s="1"/>
  <c r="O9" i="2" l="1"/>
  <c r="P9" i="2" s="1"/>
  <c r="Q9" i="2" s="1"/>
  <c r="O6" i="2"/>
  <c r="P6" i="2" s="1"/>
  <c r="Q6" i="2" s="1"/>
  <c r="K6" i="2"/>
  <c r="G12" i="2"/>
  <c r="C13" i="2"/>
  <c r="E13" i="2" s="1"/>
  <c r="M9" i="2"/>
  <c r="M7" i="2"/>
  <c r="L7" i="2"/>
  <c r="J11" i="2"/>
  <c r="K11" i="2" s="1"/>
  <c r="H11" i="2"/>
  <c r="N12" i="2"/>
  <c r="J10" i="2"/>
  <c r="H10" i="2"/>
  <c r="P9" i="1"/>
  <c r="Q9" i="1" s="1"/>
  <c r="G10" i="1"/>
  <c r="C12" i="1"/>
  <c r="K6" i="1"/>
  <c r="M6" i="1" s="1"/>
  <c r="M9" i="1"/>
  <c r="M7" i="1"/>
  <c r="L7" i="1"/>
  <c r="O11" i="2" l="1"/>
  <c r="P11" i="2" s="1"/>
  <c r="Q11" i="2" s="1"/>
  <c r="K10" i="2"/>
  <c r="O10" i="2"/>
  <c r="P10" i="2" s="1"/>
  <c r="Q10" i="2" s="1"/>
  <c r="C14" i="2"/>
  <c r="E14" i="2" s="1"/>
  <c r="G13" i="2"/>
  <c r="N13" i="2"/>
  <c r="O12" i="2"/>
  <c r="P12" i="2" s="1"/>
  <c r="Q12" i="2" s="1"/>
  <c r="M6" i="2"/>
  <c r="L6" i="2"/>
  <c r="H12" i="2"/>
  <c r="J12" i="2"/>
  <c r="K12" i="2" s="1"/>
  <c r="L11" i="2"/>
  <c r="M11" i="2"/>
  <c r="C13" i="1"/>
  <c r="C14" i="1" s="1"/>
  <c r="C15" i="1" s="1"/>
  <c r="C16" i="1" s="1"/>
  <c r="C17" i="1" s="1"/>
  <c r="C18" i="1" s="1"/>
  <c r="C19" i="1" s="1"/>
  <c r="C20" i="1" s="1"/>
  <c r="G12" i="1"/>
  <c r="J12" i="1" s="1"/>
  <c r="G11" i="1"/>
  <c r="J10" i="1"/>
  <c r="H10" i="1"/>
  <c r="L6" i="1"/>
  <c r="N14" i="2" l="1"/>
  <c r="H13" i="2"/>
  <c r="J13" i="2"/>
  <c r="K13" i="2" s="1"/>
  <c r="C15" i="2"/>
  <c r="E15" i="2" s="1"/>
  <c r="G14" i="2"/>
  <c r="M12" i="2"/>
  <c r="L12" i="2"/>
  <c r="M10" i="2"/>
  <c r="L10" i="2"/>
  <c r="G14" i="1"/>
  <c r="G13" i="1"/>
  <c r="H13" i="1" s="1"/>
  <c r="L9" i="1"/>
  <c r="G15" i="1"/>
  <c r="J13" i="1"/>
  <c r="H14" i="1"/>
  <c r="J14" i="1"/>
  <c r="O10" i="1"/>
  <c r="K10" i="1"/>
  <c r="J11" i="1"/>
  <c r="H11" i="1"/>
  <c r="J14" i="2" l="1"/>
  <c r="K14" i="2" s="1"/>
  <c r="H14" i="2"/>
  <c r="G15" i="2"/>
  <c r="C16" i="2"/>
  <c r="E16" i="2" s="1"/>
  <c r="M13" i="2"/>
  <c r="L13" i="2"/>
  <c r="O13" i="2"/>
  <c r="P13" i="2" s="1"/>
  <c r="Q13" i="2" s="1"/>
  <c r="N15" i="2"/>
  <c r="P10" i="1"/>
  <c r="Q10" i="1" s="1"/>
  <c r="O13" i="1"/>
  <c r="K13" i="1"/>
  <c r="H15" i="1"/>
  <c r="J15" i="1"/>
  <c r="O14" i="1"/>
  <c r="K14" i="1"/>
  <c r="O11" i="1"/>
  <c r="K11" i="1"/>
  <c r="H12" i="1"/>
  <c r="L10" i="1"/>
  <c r="M10" i="1"/>
  <c r="O14" i="2" l="1"/>
  <c r="P14" i="2" s="1"/>
  <c r="Q14" i="2" s="1"/>
  <c r="J15" i="2"/>
  <c r="K15" i="2" s="1"/>
  <c r="H15" i="2"/>
  <c r="N16" i="2"/>
  <c r="G16" i="2"/>
  <c r="C17" i="2"/>
  <c r="E17" i="2" s="1"/>
  <c r="M14" i="2"/>
  <c r="L14" i="2"/>
  <c r="G17" i="1"/>
  <c r="J17" i="1" s="1"/>
  <c r="G16" i="1"/>
  <c r="J16" i="1" s="1"/>
  <c r="P14" i="1"/>
  <c r="Q14" i="1" s="1"/>
  <c r="P11" i="1"/>
  <c r="Q11" i="1" s="1"/>
  <c r="P13" i="1"/>
  <c r="Q13" i="1" s="1"/>
  <c r="M13" i="1"/>
  <c r="K15" i="1"/>
  <c r="O15" i="1"/>
  <c r="M14" i="1"/>
  <c r="K12" i="1"/>
  <c r="O12" i="1"/>
  <c r="M11" i="1"/>
  <c r="L11" i="1"/>
  <c r="O15" i="2" l="1"/>
  <c r="P15" i="2" s="1"/>
  <c r="Q15" i="2" s="1"/>
  <c r="C18" i="2"/>
  <c r="E18" i="2" s="1"/>
  <c r="G17" i="2"/>
  <c r="J16" i="2"/>
  <c r="K16" i="2" s="1"/>
  <c r="H16" i="2"/>
  <c r="N17" i="2"/>
  <c r="M15" i="2"/>
  <c r="L15" i="2"/>
  <c r="H17" i="1"/>
  <c r="G18" i="1"/>
  <c r="H16" i="1"/>
  <c r="P15" i="1"/>
  <c r="Q15" i="1" s="1"/>
  <c r="P12" i="1"/>
  <c r="Q12" i="1" s="1"/>
  <c r="O17" i="1"/>
  <c r="K17" i="1"/>
  <c r="K16" i="1"/>
  <c r="O16" i="1"/>
  <c r="M15" i="1"/>
  <c r="L12" i="1"/>
  <c r="M12" i="1"/>
  <c r="O16" i="2" l="1"/>
  <c r="P16" i="2" s="1"/>
  <c r="Q16" i="2" s="1"/>
  <c r="M16" i="2"/>
  <c r="L16" i="2"/>
  <c r="J17" i="2"/>
  <c r="K17" i="2" s="1"/>
  <c r="H17" i="2"/>
  <c r="N18" i="2"/>
  <c r="C19" i="2"/>
  <c r="E19" i="2" s="1"/>
  <c r="G18" i="2"/>
  <c r="G20" i="1"/>
  <c r="G19" i="1"/>
  <c r="P17" i="1"/>
  <c r="Q17" i="1" s="1"/>
  <c r="H18" i="1"/>
  <c r="J18" i="1"/>
  <c r="L13" i="1"/>
  <c r="P16" i="1"/>
  <c r="Q16" i="1" s="1"/>
  <c r="M17" i="1"/>
  <c r="M16" i="1"/>
  <c r="O17" i="2" l="1"/>
  <c r="P17" i="2" s="1"/>
  <c r="Q17" i="2" s="1"/>
  <c r="J18" i="2"/>
  <c r="K18" i="2" s="1"/>
  <c r="H18" i="2"/>
  <c r="C20" i="2"/>
  <c r="E20" i="2" s="1"/>
  <c r="G19" i="2"/>
  <c r="O18" i="2"/>
  <c r="P18" i="2" s="1"/>
  <c r="Q18" i="2" s="1"/>
  <c r="N19" i="2"/>
  <c r="M17" i="2"/>
  <c r="L17" i="2"/>
  <c r="O18" i="1"/>
  <c r="K18" i="1"/>
  <c r="J19" i="1"/>
  <c r="H19" i="1"/>
  <c r="H20" i="1"/>
  <c r="J20" i="1"/>
  <c r="L14" i="1"/>
  <c r="G20" i="2" l="1"/>
  <c r="J20" i="2" s="1"/>
  <c r="K20" i="2" s="1"/>
  <c r="N20" i="2"/>
  <c r="J19" i="2"/>
  <c r="K19" i="2" s="1"/>
  <c r="H19" i="2"/>
  <c r="M18" i="2"/>
  <c r="L18" i="2"/>
  <c r="P18" i="1"/>
  <c r="Q18" i="1" s="1"/>
  <c r="K20" i="1"/>
  <c r="M20" i="1" s="1"/>
  <c r="O20" i="1"/>
  <c r="P20" i="1" s="1"/>
  <c r="Q20" i="1" s="1"/>
  <c r="K19" i="1"/>
  <c r="O19" i="1"/>
  <c r="M18" i="1"/>
  <c r="L15" i="1"/>
  <c r="H20" i="2" l="1"/>
  <c r="M20" i="2"/>
  <c r="L20" i="2"/>
  <c r="L19" i="2"/>
  <c r="M19" i="2"/>
  <c r="O20" i="2"/>
  <c r="P20" i="2" s="1"/>
  <c r="Q20" i="2" s="1"/>
  <c r="O19" i="2"/>
  <c r="P19" i="2" s="1"/>
  <c r="Q19" i="2" s="1"/>
  <c r="P19" i="1"/>
  <c r="Q19" i="1" s="1"/>
  <c r="M19" i="1"/>
  <c r="L16" i="1"/>
  <c r="L17" i="1" l="1"/>
  <c r="L18" i="1" l="1"/>
  <c r="L20" i="1" l="1"/>
  <c r="L19" i="1"/>
</calcChain>
</file>

<file path=xl/sharedStrings.xml><?xml version="1.0" encoding="utf-8"?>
<sst xmlns="http://schemas.openxmlformats.org/spreadsheetml/2006/main" count="36" uniqueCount="18">
  <si>
    <t>Current Rev.</t>
  </si>
  <si>
    <t>New Sale/Mo</t>
  </si>
  <si>
    <t>Clients (0)</t>
  </si>
  <si>
    <t>ex</t>
  </si>
  <si>
    <t>Cancels / Mo</t>
  </si>
  <si>
    <t>Price / mo</t>
  </si>
  <si>
    <t>Cap (mo)</t>
  </si>
  <si>
    <t>Cap (yr)</t>
  </si>
  <si>
    <t>Hypothetical Max</t>
  </si>
  <si>
    <t>LTGP</t>
  </si>
  <si>
    <t>Goals</t>
  </si>
  <si>
    <t>Churn (yr)</t>
  </si>
  <si>
    <t>Churn (mo)</t>
  </si>
  <si>
    <t>VAR Rev (mo)</t>
  </si>
  <si>
    <t>Gross Margin</t>
  </si>
  <si>
    <t>Cap GP Mo</t>
  </si>
  <si>
    <t>Cap GP Y</t>
  </si>
  <si>
    <t>LTR / customer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</si>
</sst>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6">
    <xf numFmtId="0" fontId="0" fillId="0" borderId="0" xfId="0"/>
    <xf numFmtId="17" fontId="0" fillId="0" borderId="0" xfId="0" applyNumberFormat="1"/>
    <xf numFmtId="0" fontId="0" fillId="5" borderId="1" xfId="0" applyFill="1" applyBorder="1"/>
    <xf numFmtId="0" fontId="0" fillId="0" borderId="1" xfId="0" applyBorder="1"/>
    <xf numFmtId="0" fontId="0" fillId="3" borderId="1" xfId="0" applyFill="1" applyBorder="1"/>
    <xf numFmtId="44" fontId="0" fillId="3" borderId="1" xfId="1" applyFont="1" applyFill="1" applyBorder="1"/>
    <xf numFmtId="10" fontId="0" fillId="0" borderId="1" xfId="2" applyNumberFormat="1" applyFont="1" applyBorder="1"/>
    <xf numFmtId="10" fontId="0" fillId="0" borderId="1" xfId="2" applyNumberFormat="1" applyFont="1" applyFill="1" applyBorder="1"/>
    <xf numFmtId="44" fontId="0" fillId="0" borderId="1" xfId="0" applyNumberFormat="1" applyBorder="1"/>
    <xf numFmtId="44" fontId="0" fillId="4" borderId="1" xfId="1" applyFont="1" applyFill="1" applyBorder="1"/>
    <xf numFmtId="9" fontId="0" fillId="3" borderId="1" xfId="0" applyNumberFormat="1" applyFill="1" applyBorder="1"/>
    <xf numFmtId="44" fontId="0" fillId="4" borderId="1" xfId="0" applyNumberFormat="1" applyFill="1" applyBorder="1"/>
    <xf numFmtId="9" fontId="0" fillId="0" borderId="1" xfId="0" applyNumberFormat="1" applyBorder="1"/>
    <xf numFmtId="44" fontId="0" fillId="5" borderId="1" xfId="1" applyFont="1" applyFill="1" applyBorder="1"/>
    <xf numFmtId="10" fontId="0" fillId="5" borderId="1" xfId="2" applyNumberFormat="1" applyFont="1" applyFill="1" applyBorder="1"/>
    <xf numFmtId="44" fontId="0" fillId="5" borderId="1" xfId="0" applyNumberFormat="1" applyFill="1" applyBorder="1"/>
    <xf numFmtId="9" fontId="0" fillId="5" borderId="1" xfId="0" applyNumberFormat="1" applyFill="1" applyBorder="1"/>
    <xf numFmtId="0" fontId="0" fillId="5" borderId="2" xfId="0" applyFill="1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0" borderId="5" xfId="0" applyBorder="1"/>
    <xf numFmtId="44" fontId="0" fillId="4" borderId="6" xfId="0" applyNumberFormat="1" applyFill="1" applyBorder="1"/>
    <xf numFmtId="17" fontId="0" fillId="5" borderId="5" xfId="0" applyNumberFormat="1" applyFill="1" applyBorder="1"/>
    <xf numFmtId="44" fontId="0" fillId="5" borderId="6" xfId="0" applyNumberFormat="1" applyFill="1" applyBorder="1"/>
    <xf numFmtId="16" fontId="0" fillId="0" borderId="5" xfId="0" applyNumberFormat="1" applyBorder="1"/>
    <xf numFmtId="17" fontId="0" fillId="0" borderId="5" xfId="0" applyNumberFormat="1" applyBorder="1"/>
    <xf numFmtId="17" fontId="0" fillId="0" borderId="7" xfId="0" applyNumberFormat="1" applyBorder="1"/>
    <xf numFmtId="0" fontId="0" fillId="0" borderId="8" xfId="0" applyBorder="1"/>
    <xf numFmtId="0" fontId="0" fillId="3" borderId="8" xfId="0" applyFill="1" applyBorder="1"/>
    <xf numFmtId="44" fontId="0" fillId="3" borderId="8" xfId="1" applyFont="1" applyFill="1" applyBorder="1"/>
    <xf numFmtId="10" fontId="0" fillId="0" borderId="8" xfId="2" applyNumberFormat="1" applyFont="1" applyBorder="1"/>
    <xf numFmtId="10" fontId="0" fillId="0" borderId="8" xfId="2" applyNumberFormat="1" applyFont="1" applyFill="1" applyBorder="1"/>
    <xf numFmtId="44" fontId="0" fillId="0" borderId="8" xfId="0" applyNumberFormat="1" applyBorder="1"/>
    <xf numFmtId="44" fontId="0" fillId="4" borderId="8" xfId="1" applyFont="1" applyFill="1" applyBorder="1"/>
    <xf numFmtId="9" fontId="0" fillId="0" borderId="8" xfId="0" applyNumberFormat="1" applyBorder="1"/>
    <xf numFmtId="44" fontId="0" fillId="4" borderId="8" xfId="0" applyNumberFormat="1" applyFill="1" applyBorder="1"/>
    <xf numFmtId="44" fontId="0" fillId="4" borderId="9" xfId="0" applyNumberFormat="1" applyFill="1" applyBorder="1"/>
    <xf numFmtId="0" fontId="0" fillId="0" borderId="0" xfId="0" applyAlignment="1">
      <alignment horizontal="center"/>
    </xf>
    <xf numFmtId="9" fontId="0" fillId="3" borderId="1" xfId="2" applyFont="1" applyFill="1" applyBorder="1"/>
    <xf numFmtId="44" fontId="0" fillId="0" borderId="1" xfId="1" applyFont="1" applyFill="1" applyBorder="1"/>
    <xf numFmtId="44" fontId="0" fillId="0" borderId="8" xfId="1" applyFont="1" applyFill="1" applyBorder="1"/>
    <xf numFmtId="44" fontId="0" fillId="0" borderId="0" xfId="0" applyNumberFormat="1"/>
    <xf numFmtId="6" fontId="0" fillId="0" borderId="0" xfId="0" applyNumberFormat="1"/>
    <xf numFmtId="44" fontId="0" fillId="0" borderId="0" xfId="1" applyFont="1"/>
    <xf numFmtId="0" fontId="0" fillId="0" borderId="0" xfId="0" applyNumberForma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F87FC-6773-417D-A9BC-E3EDD9F1447D}">
  <dimension ref="B4:Q24"/>
  <sheetViews>
    <sheetView workbookViewId="0">
      <selection activeCell="J4" sqref="J4"/>
    </sheetView>
  </sheetViews>
  <sheetFormatPr defaultRowHeight="14.4" x14ac:dyDescent="0.3"/>
  <cols>
    <col min="4" max="4" width="11.77734375" customWidth="1"/>
    <col min="5" max="5" width="12.109375" customWidth="1"/>
    <col min="6" max="6" width="10.109375" bestFit="1" customWidth="1"/>
    <col min="7" max="7" width="10.77734375" customWidth="1"/>
    <col min="8" max="8" width="9.109375" customWidth="1"/>
    <col min="9" max="9" width="12" customWidth="1"/>
    <col min="10" max="10" width="13.6640625" bestFit="1" customWidth="1"/>
    <col min="11" max="12" width="14.6640625" bestFit="1" customWidth="1"/>
    <col min="13" max="13" width="16.109375" customWidth="1"/>
    <col min="14" max="14" width="11.33203125" customWidth="1"/>
    <col min="15" max="15" width="12.6640625" customWidth="1"/>
    <col min="16" max="16" width="14.109375" customWidth="1"/>
    <col min="17" max="17" width="15.6640625" customWidth="1"/>
  </cols>
  <sheetData>
    <row r="4" spans="2:17" ht="15" thickBot="1" x14ac:dyDescent="0.35">
      <c r="K4" s="38" t="s">
        <v>8</v>
      </c>
      <c r="L4" s="38"/>
    </row>
    <row r="5" spans="2:17" x14ac:dyDescent="0.3">
      <c r="B5" s="17"/>
      <c r="C5" s="18" t="s">
        <v>2</v>
      </c>
      <c r="D5" s="19" t="s">
        <v>1</v>
      </c>
      <c r="E5" s="18" t="s">
        <v>0</v>
      </c>
      <c r="F5" s="18" t="s">
        <v>5</v>
      </c>
      <c r="G5" s="18" t="s">
        <v>12</v>
      </c>
      <c r="H5" s="18" t="s">
        <v>11</v>
      </c>
      <c r="I5" s="18" t="s">
        <v>4</v>
      </c>
      <c r="J5" s="19" t="s">
        <v>17</v>
      </c>
      <c r="K5" s="18" t="s">
        <v>6</v>
      </c>
      <c r="L5" s="18" t="s">
        <v>13</v>
      </c>
      <c r="M5" s="18" t="s">
        <v>7</v>
      </c>
      <c r="N5" s="18" t="s">
        <v>14</v>
      </c>
      <c r="O5" s="18" t="s">
        <v>9</v>
      </c>
      <c r="P5" s="18" t="s">
        <v>15</v>
      </c>
      <c r="Q5" s="20" t="s">
        <v>16</v>
      </c>
    </row>
    <row r="6" spans="2:17" x14ac:dyDescent="0.3">
      <c r="B6" s="21" t="s">
        <v>3</v>
      </c>
      <c r="C6" s="4"/>
      <c r="D6" s="4"/>
      <c r="E6" s="40">
        <f>F6*(D6+C6-I6)</f>
        <v>0</v>
      </c>
      <c r="F6" s="5"/>
      <c r="G6" s="6" t="e">
        <f>I6/C6</f>
        <v>#DIV/0!</v>
      </c>
      <c r="H6" s="7" t="e">
        <f>12*G6</f>
        <v>#DIV/0!</v>
      </c>
      <c r="I6" s="4"/>
      <c r="J6" s="8" t="e">
        <f>F6/G6</f>
        <v>#DIV/0!</v>
      </c>
      <c r="K6" s="9" t="e">
        <f t="shared" ref="K6:K12" si="0">J6*D6</f>
        <v>#DIV/0!</v>
      </c>
      <c r="L6" s="9" t="e">
        <f t="shared" ref="L6:L12" si="1">K6-E6</f>
        <v>#DIV/0!</v>
      </c>
      <c r="M6" s="9" t="e">
        <f t="shared" ref="M6:M12" si="2">12*K6</f>
        <v>#DIV/0!</v>
      </c>
      <c r="N6" s="10"/>
      <c r="O6" s="11" t="e">
        <f>N6*J6</f>
        <v>#DIV/0!</v>
      </c>
      <c r="P6" s="11" t="e">
        <f t="shared" ref="P6:P12" si="3">O6*D6</f>
        <v>#DIV/0!</v>
      </c>
      <c r="Q6" s="22" t="e">
        <f t="shared" ref="Q6:Q20" si="4">12*P6</f>
        <v>#DIV/0!</v>
      </c>
    </row>
    <row r="7" spans="2:17" x14ac:dyDescent="0.3">
      <c r="B7" s="21" t="s">
        <v>10</v>
      </c>
      <c r="C7" s="4"/>
      <c r="D7" s="4"/>
      <c r="E7" s="40">
        <f>F7*(D7+C7-I7)</f>
        <v>0</v>
      </c>
      <c r="F7" s="5"/>
      <c r="G7" s="6"/>
      <c r="H7" s="7"/>
      <c r="I7" s="4"/>
      <c r="J7" s="8" t="e">
        <f t="shared" ref="J7:J11" si="5">F7/G7</f>
        <v>#DIV/0!</v>
      </c>
      <c r="K7" s="9" t="e">
        <f t="shared" si="0"/>
        <v>#DIV/0!</v>
      </c>
      <c r="L7" s="9" t="e">
        <f t="shared" si="1"/>
        <v>#DIV/0!</v>
      </c>
      <c r="M7" s="9" t="e">
        <f t="shared" si="2"/>
        <v>#DIV/0!</v>
      </c>
      <c r="N7" s="12"/>
      <c r="O7" s="11" t="e">
        <f t="shared" ref="O7:O12" si="6">N7*J7</f>
        <v>#DIV/0!</v>
      </c>
      <c r="P7" s="11" t="e">
        <f t="shared" si="3"/>
        <v>#DIV/0!</v>
      </c>
      <c r="Q7" s="22" t="e">
        <f t="shared" si="4"/>
        <v>#DIV/0!</v>
      </c>
    </row>
    <row r="8" spans="2:17" x14ac:dyDescent="0.3">
      <c r="B8" s="23"/>
      <c r="C8" s="2"/>
      <c r="D8" s="2"/>
      <c r="E8" s="13"/>
      <c r="F8" s="13"/>
      <c r="G8" s="14"/>
      <c r="H8" s="14"/>
      <c r="I8" s="2"/>
      <c r="J8" s="15"/>
      <c r="K8" s="13"/>
      <c r="L8" s="13"/>
      <c r="M8" s="13"/>
      <c r="N8" s="16"/>
      <c r="O8" s="15"/>
      <c r="P8" s="15"/>
      <c r="Q8" s="24"/>
    </row>
    <row r="9" spans="2:17" x14ac:dyDescent="0.3">
      <c r="B9" s="25">
        <v>46048</v>
      </c>
      <c r="C9" s="4"/>
      <c r="D9" s="4"/>
      <c r="E9" s="40">
        <f>F9*(D9+C9-I9)</f>
        <v>0</v>
      </c>
      <c r="F9" s="5"/>
      <c r="G9" s="6" t="e">
        <f>I9/C9</f>
        <v>#DIV/0!</v>
      </c>
      <c r="H9" s="7" t="e">
        <f t="shared" ref="H9:H20" si="7">12*G9</f>
        <v>#DIV/0!</v>
      </c>
      <c r="I9" s="4"/>
      <c r="J9" s="8" t="e">
        <f t="shared" si="5"/>
        <v>#DIV/0!</v>
      </c>
      <c r="K9" s="9" t="e">
        <f t="shared" si="0"/>
        <v>#DIV/0!</v>
      </c>
      <c r="L9" s="9" t="e">
        <f t="shared" si="1"/>
        <v>#DIV/0!</v>
      </c>
      <c r="M9" s="9" t="e">
        <f t="shared" si="2"/>
        <v>#DIV/0!</v>
      </c>
      <c r="N9" s="12">
        <v>0.35</v>
      </c>
      <c r="O9" s="11" t="e">
        <f t="shared" si="6"/>
        <v>#DIV/0!</v>
      </c>
      <c r="P9" s="11" t="e">
        <f t="shared" si="3"/>
        <v>#DIV/0!</v>
      </c>
      <c r="Q9" s="22" t="e">
        <f t="shared" si="4"/>
        <v>#DIV/0!</v>
      </c>
    </row>
    <row r="10" spans="2:17" x14ac:dyDescent="0.3">
      <c r="B10" s="26">
        <v>46079</v>
      </c>
      <c r="C10" s="3">
        <f t="shared" ref="C10:C13" si="8">C9+D9-I9</f>
        <v>0</v>
      </c>
      <c r="D10" s="4"/>
      <c r="E10" s="40">
        <f t="shared" ref="E10:E20" si="9">F10*(D10+C10-I10)</f>
        <v>0</v>
      </c>
      <c r="F10" s="5"/>
      <c r="G10" s="6" t="e">
        <f t="shared" ref="G10:G20" si="10">I10/C10</f>
        <v>#DIV/0!</v>
      </c>
      <c r="H10" s="7" t="e">
        <f t="shared" si="7"/>
        <v>#DIV/0!</v>
      </c>
      <c r="I10" s="4"/>
      <c r="J10" s="8" t="e">
        <f t="shared" si="5"/>
        <v>#DIV/0!</v>
      </c>
      <c r="K10" s="9" t="e">
        <f t="shared" si="0"/>
        <v>#DIV/0!</v>
      </c>
      <c r="L10" s="9" t="e">
        <f t="shared" si="1"/>
        <v>#DIV/0!</v>
      </c>
      <c r="M10" s="9" t="e">
        <f t="shared" si="2"/>
        <v>#DIV/0!</v>
      </c>
      <c r="N10" s="12">
        <f>N9</f>
        <v>0.35</v>
      </c>
      <c r="O10" s="11" t="e">
        <f t="shared" si="6"/>
        <v>#DIV/0!</v>
      </c>
      <c r="P10" s="11" t="e">
        <f t="shared" si="3"/>
        <v>#DIV/0!</v>
      </c>
      <c r="Q10" s="22" t="e">
        <f t="shared" si="4"/>
        <v>#DIV/0!</v>
      </c>
    </row>
    <row r="11" spans="2:17" x14ac:dyDescent="0.3">
      <c r="B11" s="26">
        <v>46107</v>
      </c>
      <c r="C11" s="3">
        <f>C10+D10-I10</f>
        <v>0</v>
      </c>
      <c r="D11" s="4"/>
      <c r="E11" s="40">
        <f t="shared" si="9"/>
        <v>0</v>
      </c>
      <c r="F11" s="5"/>
      <c r="G11" s="6" t="e">
        <f t="shared" si="10"/>
        <v>#DIV/0!</v>
      </c>
      <c r="H11" s="7" t="e">
        <f t="shared" si="7"/>
        <v>#DIV/0!</v>
      </c>
      <c r="I11" s="4"/>
      <c r="J11" s="8" t="e">
        <f t="shared" si="5"/>
        <v>#DIV/0!</v>
      </c>
      <c r="K11" s="9" t="e">
        <f t="shared" si="0"/>
        <v>#DIV/0!</v>
      </c>
      <c r="L11" s="9" t="e">
        <f t="shared" si="1"/>
        <v>#DIV/0!</v>
      </c>
      <c r="M11" s="9" t="e">
        <f t="shared" si="2"/>
        <v>#DIV/0!</v>
      </c>
      <c r="N11" s="12">
        <f t="shared" ref="N11:N20" si="11">N10</f>
        <v>0.35</v>
      </c>
      <c r="O11" s="11" t="e">
        <f t="shared" si="6"/>
        <v>#DIV/0!</v>
      </c>
      <c r="P11" s="11" t="e">
        <f t="shared" si="3"/>
        <v>#DIV/0!</v>
      </c>
      <c r="Q11" s="22" t="e">
        <f t="shared" si="4"/>
        <v>#DIV/0!</v>
      </c>
    </row>
    <row r="12" spans="2:17" x14ac:dyDescent="0.3">
      <c r="B12" s="26">
        <v>46138</v>
      </c>
      <c r="C12" s="3">
        <f t="shared" si="8"/>
        <v>0</v>
      </c>
      <c r="D12" s="4"/>
      <c r="E12" s="40">
        <f t="shared" si="9"/>
        <v>0</v>
      </c>
      <c r="F12" s="5"/>
      <c r="G12" s="6" t="e">
        <f>I12/C12</f>
        <v>#DIV/0!</v>
      </c>
      <c r="H12" s="7" t="e">
        <f t="shared" si="7"/>
        <v>#DIV/0!</v>
      </c>
      <c r="I12" s="4"/>
      <c r="J12" s="8" t="e">
        <f>F12/G12</f>
        <v>#DIV/0!</v>
      </c>
      <c r="K12" s="9" t="e">
        <f t="shared" si="0"/>
        <v>#DIV/0!</v>
      </c>
      <c r="L12" s="9" t="e">
        <f t="shared" si="1"/>
        <v>#DIV/0!</v>
      </c>
      <c r="M12" s="9" t="e">
        <f t="shared" si="2"/>
        <v>#DIV/0!</v>
      </c>
      <c r="N12" s="12">
        <f t="shared" si="11"/>
        <v>0.35</v>
      </c>
      <c r="O12" s="11" t="e">
        <f t="shared" si="6"/>
        <v>#DIV/0!</v>
      </c>
      <c r="P12" s="11" t="e">
        <f t="shared" si="3"/>
        <v>#DIV/0!</v>
      </c>
      <c r="Q12" s="22" t="e">
        <f t="shared" si="4"/>
        <v>#DIV/0!</v>
      </c>
    </row>
    <row r="13" spans="2:17" x14ac:dyDescent="0.3">
      <c r="B13" s="26">
        <v>46168</v>
      </c>
      <c r="C13" s="3">
        <f t="shared" si="8"/>
        <v>0</v>
      </c>
      <c r="D13" s="4"/>
      <c r="E13" s="40">
        <f t="shared" si="9"/>
        <v>0</v>
      </c>
      <c r="F13" s="5"/>
      <c r="G13" s="6" t="e">
        <f t="shared" si="10"/>
        <v>#DIV/0!</v>
      </c>
      <c r="H13" s="7" t="e">
        <f t="shared" si="7"/>
        <v>#DIV/0!</v>
      </c>
      <c r="I13" s="4"/>
      <c r="J13" s="8" t="e">
        <f t="shared" ref="J13:J17" si="12">F13/G13</f>
        <v>#DIV/0!</v>
      </c>
      <c r="K13" s="9" t="e">
        <f t="shared" ref="K13:K17" si="13">J13*D13</f>
        <v>#DIV/0!</v>
      </c>
      <c r="L13" s="9" t="e">
        <f t="shared" ref="L13:L17" si="14">K13-E13</f>
        <v>#DIV/0!</v>
      </c>
      <c r="M13" s="9" t="e">
        <f t="shared" ref="M13:M17" si="15">12*K13</f>
        <v>#DIV/0!</v>
      </c>
      <c r="N13" s="12">
        <f t="shared" si="11"/>
        <v>0.35</v>
      </c>
      <c r="O13" s="11" t="e">
        <f t="shared" ref="O13:O17" si="16">N13*J13</f>
        <v>#DIV/0!</v>
      </c>
      <c r="P13" s="11" t="e">
        <f t="shared" ref="P13:P17" si="17">O13*D13</f>
        <v>#DIV/0!</v>
      </c>
      <c r="Q13" s="22" t="e">
        <f t="shared" si="4"/>
        <v>#DIV/0!</v>
      </c>
    </row>
    <row r="14" spans="2:17" x14ac:dyDescent="0.3">
      <c r="B14" s="26">
        <v>46199</v>
      </c>
      <c r="C14" s="3">
        <f t="shared" ref="C14:C20" si="18">C13+D13-I13</f>
        <v>0</v>
      </c>
      <c r="D14" s="4"/>
      <c r="E14" s="40">
        <f t="shared" si="9"/>
        <v>0</v>
      </c>
      <c r="F14" s="5"/>
      <c r="G14" s="6" t="e">
        <f t="shared" si="10"/>
        <v>#DIV/0!</v>
      </c>
      <c r="H14" s="7" t="e">
        <f t="shared" si="7"/>
        <v>#DIV/0!</v>
      </c>
      <c r="I14" s="4"/>
      <c r="J14" s="8" t="e">
        <f t="shared" si="12"/>
        <v>#DIV/0!</v>
      </c>
      <c r="K14" s="9" t="e">
        <f t="shared" si="13"/>
        <v>#DIV/0!</v>
      </c>
      <c r="L14" s="9" t="e">
        <f t="shared" si="14"/>
        <v>#DIV/0!</v>
      </c>
      <c r="M14" s="9" t="e">
        <f t="shared" si="15"/>
        <v>#DIV/0!</v>
      </c>
      <c r="N14" s="12">
        <f t="shared" si="11"/>
        <v>0.35</v>
      </c>
      <c r="O14" s="11" t="e">
        <f t="shared" si="16"/>
        <v>#DIV/0!</v>
      </c>
      <c r="P14" s="11" t="e">
        <f t="shared" si="17"/>
        <v>#DIV/0!</v>
      </c>
      <c r="Q14" s="22" t="e">
        <f t="shared" si="4"/>
        <v>#DIV/0!</v>
      </c>
    </row>
    <row r="15" spans="2:17" x14ac:dyDescent="0.3">
      <c r="B15" s="26">
        <v>46229</v>
      </c>
      <c r="C15" s="3">
        <f t="shared" si="18"/>
        <v>0</v>
      </c>
      <c r="D15" s="4"/>
      <c r="E15" s="40">
        <f t="shared" si="9"/>
        <v>0</v>
      </c>
      <c r="F15" s="5"/>
      <c r="G15" s="6" t="e">
        <f t="shared" si="10"/>
        <v>#DIV/0!</v>
      </c>
      <c r="H15" s="7" t="e">
        <f t="shared" si="7"/>
        <v>#DIV/0!</v>
      </c>
      <c r="I15" s="4"/>
      <c r="J15" s="8" t="e">
        <f t="shared" si="12"/>
        <v>#DIV/0!</v>
      </c>
      <c r="K15" s="9" t="e">
        <f t="shared" si="13"/>
        <v>#DIV/0!</v>
      </c>
      <c r="L15" s="9" t="e">
        <f t="shared" si="14"/>
        <v>#DIV/0!</v>
      </c>
      <c r="M15" s="9" t="e">
        <f t="shared" si="15"/>
        <v>#DIV/0!</v>
      </c>
      <c r="N15" s="12">
        <f t="shared" si="11"/>
        <v>0.35</v>
      </c>
      <c r="O15" s="11" t="e">
        <f t="shared" si="16"/>
        <v>#DIV/0!</v>
      </c>
      <c r="P15" s="11" t="e">
        <f t="shared" si="17"/>
        <v>#DIV/0!</v>
      </c>
      <c r="Q15" s="22" t="e">
        <f t="shared" si="4"/>
        <v>#DIV/0!</v>
      </c>
    </row>
    <row r="16" spans="2:17" x14ac:dyDescent="0.3">
      <c r="B16" s="26">
        <v>46260</v>
      </c>
      <c r="C16" s="3">
        <f t="shared" si="18"/>
        <v>0</v>
      </c>
      <c r="D16" s="4"/>
      <c r="E16" s="40">
        <f t="shared" si="9"/>
        <v>0</v>
      </c>
      <c r="F16" s="5"/>
      <c r="G16" s="6" t="e">
        <f t="shared" si="10"/>
        <v>#DIV/0!</v>
      </c>
      <c r="H16" s="7" t="e">
        <f t="shared" si="7"/>
        <v>#DIV/0!</v>
      </c>
      <c r="I16" s="4"/>
      <c r="J16" s="8" t="e">
        <f t="shared" si="12"/>
        <v>#DIV/0!</v>
      </c>
      <c r="K16" s="9" t="e">
        <f t="shared" si="13"/>
        <v>#DIV/0!</v>
      </c>
      <c r="L16" s="9" t="e">
        <f t="shared" si="14"/>
        <v>#DIV/0!</v>
      </c>
      <c r="M16" s="9" t="e">
        <f t="shared" si="15"/>
        <v>#DIV/0!</v>
      </c>
      <c r="N16" s="12">
        <f t="shared" si="11"/>
        <v>0.35</v>
      </c>
      <c r="O16" s="11" t="e">
        <f t="shared" si="16"/>
        <v>#DIV/0!</v>
      </c>
      <c r="P16" s="11" t="e">
        <f t="shared" si="17"/>
        <v>#DIV/0!</v>
      </c>
      <c r="Q16" s="22" t="e">
        <f t="shared" si="4"/>
        <v>#DIV/0!</v>
      </c>
    </row>
    <row r="17" spans="2:17" x14ac:dyDescent="0.3">
      <c r="B17" s="26">
        <v>46291</v>
      </c>
      <c r="C17" s="3">
        <f t="shared" si="18"/>
        <v>0</v>
      </c>
      <c r="D17" s="4"/>
      <c r="E17" s="40">
        <f t="shared" si="9"/>
        <v>0</v>
      </c>
      <c r="F17" s="5"/>
      <c r="G17" s="6" t="e">
        <f t="shared" si="10"/>
        <v>#DIV/0!</v>
      </c>
      <c r="H17" s="7" t="e">
        <f t="shared" si="7"/>
        <v>#DIV/0!</v>
      </c>
      <c r="I17" s="4"/>
      <c r="J17" s="8" t="e">
        <f t="shared" si="12"/>
        <v>#DIV/0!</v>
      </c>
      <c r="K17" s="9" t="e">
        <f t="shared" si="13"/>
        <v>#DIV/0!</v>
      </c>
      <c r="L17" s="9" t="e">
        <f t="shared" si="14"/>
        <v>#DIV/0!</v>
      </c>
      <c r="M17" s="9" t="e">
        <f t="shared" si="15"/>
        <v>#DIV/0!</v>
      </c>
      <c r="N17" s="12">
        <f t="shared" si="11"/>
        <v>0.35</v>
      </c>
      <c r="O17" s="11" t="e">
        <f t="shared" si="16"/>
        <v>#DIV/0!</v>
      </c>
      <c r="P17" s="11" t="e">
        <f t="shared" si="17"/>
        <v>#DIV/0!</v>
      </c>
      <c r="Q17" s="22" t="e">
        <f t="shared" si="4"/>
        <v>#DIV/0!</v>
      </c>
    </row>
    <row r="18" spans="2:17" x14ac:dyDescent="0.3">
      <c r="B18" s="26">
        <v>46321</v>
      </c>
      <c r="C18" s="3">
        <f t="shared" si="18"/>
        <v>0</v>
      </c>
      <c r="D18" s="4"/>
      <c r="E18" s="40">
        <f t="shared" si="9"/>
        <v>0</v>
      </c>
      <c r="F18" s="5"/>
      <c r="G18" s="6" t="e">
        <f t="shared" si="10"/>
        <v>#DIV/0!</v>
      </c>
      <c r="H18" s="7" t="e">
        <f t="shared" si="7"/>
        <v>#DIV/0!</v>
      </c>
      <c r="I18" s="4"/>
      <c r="J18" s="8" t="e">
        <f t="shared" ref="J18:J20" si="19">F18/G18</f>
        <v>#DIV/0!</v>
      </c>
      <c r="K18" s="9" t="e">
        <f t="shared" ref="K18:K20" si="20">J18*D18</f>
        <v>#DIV/0!</v>
      </c>
      <c r="L18" s="9" t="e">
        <f t="shared" ref="L18:L20" si="21">K18-E18</f>
        <v>#DIV/0!</v>
      </c>
      <c r="M18" s="9" t="e">
        <f t="shared" ref="M18:M20" si="22">12*K18</f>
        <v>#DIV/0!</v>
      </c>
      <c r="N18" s="12">
        <f t="shared" si="11"/>
        <v>0.35</v>
      </c>
      <c r="O18" s="11" t="e">
        <f t="shared" ref="O18:O20" si="23">N18*J18</f>
        <v>#DIV/0!</v>
      </c>
      <c r="P18" s="11" t="e">
        <f t="shared" ref="P18:P20" si="24">O18*D18</f>
        <v>#DIV/0!</v>
      </c>
      <c r="Q18" s="22" t="e">
        <f t="shared" si="4"/>
        <v>#DIV/0!</v>
      </c>
    </row>
    <row r="19" spans="2:17" x14ac:dyDescent="0.3">
      <c r="B19" s="26">
        <v>46352</v>
      </c>
      <c r="C19" s="3">
        <f t="shared" si="18"/>
        <v>0</v>
      </c>
      <c r="D19" s="4"/>
      <c r="E19" s="40">
        <f t="shared" si="9"/>
        <v>0</v>
      </c>
      <c r="F19" s="5"/>
      <c r="G19" s="6" t="e">
        <f t="shared" si="10"/>
        <v>#DIV/0!</v>
      </c>
      <c r="H19" s="7" t="e">
        <f t="shared" si="7"/>
        <v>#DIV/0!</v>
      </c>
      <c r="I19" s="4"/>
      <c r="J19" s="8" t="e">
        <f t="shared" si="19"/>
        <v>#DIV/0!</v>
      </c>
      <c r="K19" s="9" t="e">
        <f t="shared" si="20"/>
        <v>#DIV/0!</v>
      </c>
      <c r="L19" s="9" t="e">
        <f t="shared" si="21"/>
        <v>#DIV/0!</v>
      </c>
      <c r="M19" s="9" t="e">
        <f t="shared" si="22"/>
        <v>#DIV/0!</v>
      </c>
      <c r="N19" s="12">
        <f t="shared" si="11"/>
        <v>0.35</v>
      </c>
      <c r="O19" s="11" t="e">
        <f t="shared" si="23"/>
        <v>#DIV/0!</v>
      </c>
      <c r="P19" s="11" t="e">
        <f t="shared" si="24"/>
        <v>#DIV/0!</v>
      </c>
      <c r="Q19" s="22" t="e">
        <f t="shared" si="4"/>
        <v>#DIV/0!</v>
      </c>
    </row>
    <row r="20" spans="2:17" ht="15" thickBot="1" x14ac:dyDescent="0.35">
      <c r="B20" s="27">
        <v>46382</v>
      </c>
      <c r="C20" s="28">
        <f t="shared" si="18"/>
        <v>0</v>
      </c>
      <c r="D20" s="29"/>
      <c r="E20" s="40">
        <f t="shared" si="9"/>
        <v>0</v>
      </c>
      <c r="F20" s="30"/>
      <c r="G20" s="31" t="e">
        <f t="shared" si="10"/>
        <v>#DIV/0!</v>
      </c>
      <c r="H20" s="32" t="e">
        <f t="shared" si="7"/>
        <v>#DIV/0!</v>
      </c>
      <c r="I20" s="29"/>
      <c r="J20" s="33" t="e">
        <f t="shared" si="19"/>
        <v>#DIV/0!</v>
      </c>
      <c r="K20" s="34" t="e">
        <f t="shared" si="20"/>
        <v>#DIV/0!</v>
      </c>
      <c r="L20" s="34" t="e">
        <f t="shared" si="21"/>
        <v>#DIV/0!</v>
      </c>
      <c r="M20" s="34" t="e">
        <f t="shared" si="22"/>
        <v>#DIV/0!</v>
      </c>
      <c r="N20" s="35">
        <f t="shared" si="11"/>
        <v>0.35</v>
      </c>
      <c r="O20" s="36" t="e">
        <f t="shared" si="23"/>
        <v>#DIV/0!</v>
      </c>
      <c r="P20" s="36" t="e">
        <f t="shared" si="24"/>
        <v>#DIV/0!</v>
      </c>
      <c r="Q20" s="37" t="e">
        <f t="shared" si="4"/>
        <v>#DIV/0!</v>
      </c>
    </row>
    <row r="21" spans="2:17" x14ac:dyDescent="0.3">
      <c r="B21" s="1"/>
    </row>
    <row r="22" spans="2:17" x14ac:dyDescent="0.3">
      <c r="B22" s="1"/>
    </row>
    <row r="24" spans="2:17" x14ac:dyDescent="0.3">
      <c r="B24" s="1"/>
    </row>
  </sheetData>
  <mergeCells count="1">
    <mergeCell ref="K4:L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D47E6-B289-4FCD-9FF1-83295F9F8AD9}">
  <dimension ref="B4:Q25"/>
  <sheetViews>
    <sheetView tabSelected="1" workbookViewId="0">
      <selection activeCell="B2" sqref="B2:D3"/>
    </sheetView>
  </sheetViews>
  <sheetFormatPr defaultRowHeight="14.4" x14ac:dyDescent="0.3"/>
  <cols>
    <col min="4" max="4" width="12.109375" bestFit="1" customWidth="1"/>
    <col min="5" max="5" width="13.6640625" bestFit="1" customWidth="1"/>
    <col min="6" max="6" width="10.109375" bestFit="1" customWidth="1"/>
    <col min="7" max="7" width="10.77734375" customWidth="1"/>
    <col min="8" max="8" width="9.109375" customWidth="1"/>
    <col min="9" max="9" width="12" customWidth="1"/>
    <col min="10" max="10" width="13.6640625" bestFit="1" customWidth="1"/>
    <col min="11" max="12" width="14.6640625" bestFit="1" customWidth="1"/>
    <col min="13" max="13" width="16.109375" customWidth="1"/>
    <col min="14" max="14" width="11.33203125" customWidth="1"/>
    <col min="15" max="15" width="12.6640625" customWidth="1"/>
    <col min="16" max="16" width="14.109375" customWidth="1"/>
    <col min="17" max="17" width="15.6640625" customWidth="1"/>
  </cols>
  <sheetData>
    <row r="4" spans="2:17" ht="15" thickBot="1" x14ac:dyDescent="0.35">
      <c r="K4" s="38" t="s">
        <v>8</v>
      </c>
      <c r="L4" s="38"/>
    </row>
    <row r="5" spans="2:17" x14ac:dyDescent="0.3">
      <c r="B5" s="17"/>
      <c r="C5" s="18" t="s">
        <v>2</v>
      </c>
      <c r="D5" s="19" t="s">
        <v>1</v>
      </c>
      <c r="E5" s="18" t="s">
        <v>0</v>
      </c>
      <c r="F5" s="18" t="s">
        <v>5</v>
      </c>
      <c r="G5" s="18" t="s">
        <v>12</v>
      </c>
      <c r="H5" s="18" t="s">
        <v>11</v>
      </c>
      <c r="I5" s="18" t="s">
        <v>4</v>
      </c>
      <c r="J5" s="19" t="s">
        <v>17</v>
      </c>
      <c r="K5" s="18" t="s">
        <v>6</v>
      </c>
      <c r="L5" s="18" t="s">
        <v>13</v>
      </c>
      <c r="M5" s="18" t="s">
        <v>7</v>
      </c>
      <c r="N5" s="18" t="s">
        <v>14</v>
      </c>
      <c r="O5" s="18" t="s">
        <v>9</v>
      </c>
      <c r="P5" s="18" t="s">
        <v>15</v>
      </c>
      <c r="Q5" s="20" t="s">
        <v>16</v>
      </c>
    </row>
    <row r="6" spans="2:17" x14ac:dyDescent="0.3">
      <c r="B6" s="21" t="s">
        <v>3</v>
      </c>
      <c r="C6" s="4"/>
      <c r="D6" s="4"/>
      <c r="E6" s="40">
        <f>F6*(D6+C6-I6)</f>
        <v>0</v>
      </c>
      <c r="F6" s="5">
        <v>200</v>
      </c>
      <c r="G6" s="6" t="e">
        <f>I6/C6</f>
        <v>#DIV/0!</v>
      </c>
      <c r="H6" s="7" t="e">
        <f>12*G6</f>
        <v>#DIV/0!</v>
      </c>
      <c r="I6" s="4"/>
      <c r="J6" s="8" t="e">
        <f>F6/G6</f>
        <v>#DIV/0!</v>
      </c>
      <c r="K6" s="9" t="e">
        <f t="shared" ref="K6:K20" si="0">J6*D6</f>
        <v>#DIV/0!</v>
      </c>
      <c r="L6" s="9" t="e">
        <f t="shared" ref="L6:L20" si="1">K6-E6</f>
        <v>#DIV/0!</v>
      </c>
      <c r="M6" s="9" t="e">
        <f t="shared" ref="M6:M20" si="2">12*K6</f>
        <v>#DIV/0!</v>
      </c>
      <c r="N6" s="39">
        <v>0.25</v>
      </c>
      <c r="O6" s="11" t="e">
        <f>N6*J6</f>
        <v>#DIV/0!</v>
      </c>
      <c r="P6" s="11" t="e">
        <f t="shared" ref="P6:P20" si="3">O6*D6</f>
        <v>#DIV/0!</v>
      </c>
      <c r="Q6" s="22" t="e">
        <f t="shared" ref="Q6:Q20" si="4">12*P6</f>
        <v>#DIV/0!</v>
      </c>
    </row>
    <row r="7" spans="2:17" x14ac:dyDescent="0.3">
      <c r="B7" s="21" t="s">
        <v>10</v>
      </c>
      <c r="C7" s="4"/>
      <c r="D7" s="4"/>
      <c r="E7" s="40">
        <f>F7*(D7+C7-I7)</f>
        <v>0</v>
      </c>
      <c r="F7" s="5"/>
      <c r="G7" s="6"/>
      <c r="H7" s="7"/>
      <c r="I7" s="4"/>
      <c r="J7" s="8" t="e">
        <f t="shared" ref="J7:J11" si="5">F7/G7</f>
        <v>#DIV/0!</v>
      </c>
      <c r="K7" s="9" t="e">
        <f t="shared" si="0"/>
        <v>#DIV/0!</v>
      </c>
      <c r="L7" s="9" t="e">
        <f t="shared" si="1"/>
        <v>#DIV/0!</v>
      </c>
      <c r="M7" s="9" t="e">
        <f t="shared" si="2"/>
        <v>#DIV/0!</v>
      </c>
      <c r="N7" s="12"/>
      <c r="O7" s="11" t="e">
        <f t="shared" ref="O7:O20" si="6">N7*J7</f>
        <v>#DIV/0!</v>
      </c>
      <c r="P7" s="11" t="e">
        <f t="shared" si="3"/>
        <v>#DIV/0!</v>
      </c>
      <c r="Q7" s="22" t="e">
        <f t="shared" si="4"/>
        <v>#DIV/0!</v>
      </c>
    </row>
    <row r="8" spans="2:17" x14ac:dyDescent="0.3">
      <c r="B8" s="23"/>
      <c r="C8" s="2"/>
      <c r="D8" s="2"/>
      <c r="E8" s="13"/>
      <c r="F8" s="13"/>
      <c r="G8" s="14"/>
      <c r="H8" s="14"/>
      <c r="I8" s="2"/>
      <c r="J8" s="15"/>
      <c r="K8" s="13"/>
      <c r="L8" s="13"/>
      <c r="M8" s="13"/>
      <c r="N8" s="16"/>
      <c r="O8" s="15"/>
      <c r="P8" s="15"/>
      <c r="Q8" s="24"/>
    </row>
    <row r="9" spans="2:17" x14ac:dyDescent="0.3">
      <c r="B9" s="25">
        <v>46048</v>
      </c>
      <c r="C9" s="4">
        <v>1200</v>
      </c>
      <c r="D9" s="4">
        <v>400</v>
      </c>
      <c r="E9" s="40">
        <f>F9*(D9+C9-I9)</f>
        <v>310000</v>
      </c>
      <c r="F9" s="40">
        <f>F6</f>
        <v>200</v>
      </c>
      <c r="G9" s="6">
        <f>I9/C9</f>
        <v>4.1666666666666664E-2</v>
      </c>
      <c r="H9" s="7">
        <f>12*G9</f>
        <v>0.5</v>
      </c>
      <c r="I9" s="4">
        <v>50</v>
      </c>
      <c r="J9" s="8">
        <f>F9/G9</f>
        <v>4800</v>
      </c>
      <c r="K9" s="9">
        <f>J9*D9</f>
        <v>1920000</v>
      </c>
      <c r="L9" s="9">
        <f>K9-E9</f>
        <v>1610000</v>
      </c>
      <c r="M9" s="9">
        <f t="shared" si="2"/>
        <v>23040000</v>
      </c>
      <c r="N9" s="12">
        <f>N6</f>
        <v>0.25</v>
      </c>
      <c r="O9" s="11">
        <f>N9*J9</f>
        <v>1200</v>
      </c>
      <c r="P9" s="11">
        <f>O9*D9</f>
        <v>480000</v>
      </c>
      <c r="Q9" s="22">
        <f t="shared" si="4"/>
        <v>5760000</v>
      </c>
    </row>
    <row r="10" spans="2:17" x14ac:dyDescent="0.3">
      <c r="B10" s="26">
        <v>46079</v>
      </c>
      <c r="C10" s="3">
        <f t="shared" ref="C10:C20" si="7">C9+D9-I9</f>
        <v>1550</v>
      </c>
      <c r="D10" s="4">
        <v>400</v>
      </c>
      <c r="E10" s="40">
        <f>F10*(D10+C10-I10)</f>
        <v>380000</v>
      </c>
      <c r="F10" s="40">
        <f>F9</f>
        <v>200</v>
      </c>
      <c r="G10" s="6">
        <f t="shared" ref="G10:G20" si="8">I10/C10</f>
        <v>3.2258064516129031E-2</v>
      </c>
      <c r="H10" s="7">
        <f t="shared" ref="H9:H20" si="9">12*G10</f>
        <v>0.38709677419354838</v>
      </c>
      <c r="I10" s="4">
        <v>50</v>
      </c>
      <c r="J10" s="8">
        <f t="shared" si="5"/>
        <v>6200</v>
      </c>
      <c r="K10" s="9">
        <f t="shared" si="0"/>
        <v>2480000</v>
      </c>
      <c r="L10" s="9">
        <f t="shared" si="1"/>
        <v>2100000</v>
      </c>
      <c r="M10" s="9">
        <f t="shared" si="2"/>
        <v>29760000</v>
      </c>
      <c r="N10" s="12">
        <f>N9</f>
        <v>0.25</v>
      </c>
      <c r="O10" s="11">
        <f t="shared" si="6"/>
        <v>1550</v>
      </c>
      <c r="P10" s="11">
        <f t="shared" si="3"/>
        <v>620000</v>
      </c>
      <c r="Q10" s="22">
        <f t="shared" si="4"/>
        <v>7440000</v>
      </c>
    </row>
    <row r="11" spans="2:17" x14ac:dyDescent="0.3">
      <c r="B11" s="26">
        <v>46107</v>
      </c>
      <c r="C11" s="3">
        <f>C10+D10-I10</f>
        <v>1900</v>
      </c>
      <c r="D11" s="4">
        <v>400</v>
      </c>
      <c r="E11" s="40">
        <f>F11*(D11+C11-I11)</f>
        <v>450000</v>
      </c>
      <c r="F11" s="40">
        <f t="shared" ref="F11:F20" si="10">F10</f>
        <v>200</v>
      </c>
      <c r="G11" s="6">
        <f t="shared" si="8"/>
        <v>2.6315789473684209E-2</v>
      </c>
      <c r="H11" s="7">
        <f t="shared" si="9"/>
        <v>0.31578947368421051</v>
      </c>
      <c r="I11" s="4">
        <v>50</v>
      </c>
      <c r="J11" s="8">
        <f t="shared" si="5"/>
        <v>7600</v>
      </c>
      <c r="K11" s="9">
        <f t="shared" si="0"/>
        <v>3040000</v>
      </c>
      <c r="L11" s="9">
        <f t="shared" si="1"/>
        <v>2590000</v>
      </c>
      <c r="M11" s="9">
        <f t="shared" si="2"/>
        <v>36480000</v>
      </c>
      <c r="N11" s="12">
        <f t="shared" ref="N11:N20" si="11">N10</f>
        <v>0.25</v>
      </c>
      <c r="O11" s="11">
        <f t="shared" si="6"/>
        <v>1900</v>
      </c>
      <c r="P11" s="11">
        <f t="shared" si="3"/>
        <v>760000</v>
      </c>
      <c r="Q11" s="22">
        <f t="shared" si="4"/>
        <v>9120000</v>
      </c>
    </row>
    <row r="12" spans="2:17" x14ac:dyDescent="0.3">
      <c r="B12" s="26">
        <v>46138</v>
      </c>
      <c r="C12" s="3">
        <f t="shared" si="7"/>
        <v>2250</v>
      </c>
      <c r="D12" s="4">
        <v>400</v>
      </c>
      <c r="E12" s="40">
        <f>F12*(D12+C12-I12)</f>
        <v>520000</v>
      </c>
      <c r="F12" s="40">
        <f t="shared" si="10"/>
        <v>200</v>
      </c>
      <c r="G12" s="6">
        <f>I12/C12</f>
        <v>2.2222222222222223E-2</v>
      </c>
      <c r="H12" s="7">
        <f t="shared" si="9"/>
        <v>0.26666666666666666</v>
      </c>
      <c r="I12" s="4">
        <v>50</v>
      </c>
      <c r="J12" s="8">
        <f>F12/G12</f>
        <v>9000</v>
      </c>
      <c r="K12" s="9">
        <f t="shared" si="0"/>
        <v>3600000</v>
      </c>
      <c r="L12" s="9">
        <f t="shared" si="1"/>
        <v>3080000</v>
      </c>
      <c r="M12" s="9">
        <f t="shared" si="2"/>
        <v>43200000</v>
      </c>
      <c r="N12" s="12">
        <f t="shared" si="11"/>
        <v>0.25</v>
      </c>
      <c r="O12" s="11">
        <f t="shared" si="6"/>
        <v>2250</v>
      </c>
      <c r="P12" s="11">
        <f t="shared" si="3"/>
        <v>900000</v>
      </c>
      <c r="Q12" s="22">
        <f t="shared" si="4"/>
        <v>10800000</v>
      </c>
    </row>
    <row r="13" spans="2:17" x14ac:dyDescent="0.3">
      <c r="B13" s="26">
        <v>46168</v>
      </c>
      <c r="C13" s="3">
        <f t="shared" si="7"/>
        <v>2600</v>
      </c>
      <c r="D13" s="4">
        <v>400</v>
      </c>
      <c r="E13" s="40">
        <f>F13*(D13+C13-I13)</f>
        <v>590000</v>
      </c>
      <c r="F13" s="40">
        <f t="shared" si="10"/>
        <v>200</v>
      </c>
      <c r="G13" s="6">
        <f t="shared" si="8"/>
        <v>1.9230769230769232E-2</v>
      </c>
      <c r="H13" s="7">
        <f t="shared" si="9"/>
        <v>0.23076923076923078</v>
      </c>
      <c r="I13" s="4">
        <v>50</v>
      </c>
      <c r="J13" s="8">
        <f t="shared" ref="J13:J20" si="12">F13/G13</f>
        <v>10400</v>
      </c>
      <c r="K13" s="9">
        <f t="shared" si="0"/>
        <v>4160000</v>
      </c>
      <c r="L13" s="9">
        <f t="shared" si="1"/>
        <v>3570000</v>
      </c>
      <c r="M13" s="9">
        <f t="shared" si="2"/>
        <v>49920000</v>
      </c>
      <c r="N13" s="12">
        <f t="shared" si="11"/>
        <v>0.25</v>
      </c>
      <c r="O13" s="11">
        <f t="shared" si="6"/>
        <v>2600</v>
      </c>
      <c r="P13" s="11">
        <f t="shared" si="3"/>
        <v>1040000</v>
      </c>
      <c r="Q13" s="22">
        <f t="shared" si="4"/>
        <v>12480000</v>
      </c>
    </row>
    <row r="14" spans="2:17" x14ac:dyDescent="0.3">
      <c r="B14" s="26">
        <v>46199</v>
      </c>
      <c r="C14" s="3">
        <f t="shared" si="7"/>
        <v>2950</v>
      </c>
      <c r="D14" s="4">
        <v>400</v>
      </c>
      <c r="E14" s="40">
        <f>F14*(D14+C14-I14)</f>
        <v>660000</v>
      </c>
      <c r="F14" s="40">
        <f t="shared" si="10"/>
        <v>200</v>
      </c>
      <c r="G14" s="6">
        <f t="shared" si="8"/>
        <v>1.6949152542372881E-2</v>
      </c>
      <c r="H14" s="7">
        <f t="shared" si="9"/>
        <v>0.20338983050847459</v>
      </c>
      <c r="I14" s="4">
        <v>50</v>
      </c>
      <c r="J14" s="8">
        <f t="shared" si="12"/>
        <v>11800</v>
      </c>
      <c r="K14" s="9">
        <f t="shared" si="0"/>
        <v>4720000</v>
      </c>
      <c r="L14" s="9">
        <f t="shared" si="1"/>
        <v>4060000</v>
      </c>
      <c r="M14" s="9">
        <f t="shared" si="2"/>
        <v>56640000</v>
      </c>
      <c r="N14" s="12">
        <f t="shared" si="11"/>
        <v>0.25</v>
      </c>
      <c r="O14" s="11">
        <f t="shared" si="6"/>
        <v>2950</v>
      </c>
      <c r="P14" s="11">
        <f t="shared" si="3"/>
        <v>1180000</v>
      </c>
      <c r="Q14" s="22">
        <f t="shared" si="4"/>
        <v>14160000</v>
      </c>
    </row>
    <row r="15" spans="2:17" x14ac:dyDescent="0.3">
      <c r="B15" s="26">
        <v>46229</v>
      </c>
      <c r="C15" s="3">
        <f t="shared" si="7"/>
        <v>3300</v>
      </c>
      <c r="D15" s="4">
        <v>400</v>
      </c>
      <c r="E15" s="40">
        <f>F15*(D15+C15-I15)</f>
        <v>730000</v>
      </c>
      <c r="F15" s="40">
        <f t="shared" si="10"/>
        <v>200</v>
      </c>
      <c r="G15" s="6">
        <f t="shared" si="8"/>
        <v>1.5151515151515152E-2</v>
      </c>
      <c r="H15" s="7">
        <f t="shared" si="9"/>
        <v>0.18181818181818182</v>
      </c>
      <c r="I15" s="4">
        <v>50</v>
      </c>
      <c r="J15" s="8">
        <f t="shared" si="12"/>
        <v>13200</v>
      </c>
      <c r="K15" s="9">
        <f t="shared" si="0"/>
        <v>5280000</v>
      </c>
      <c r="L15" s="9">
        <f t="shared" si="1"/>
        <v>4550000</v>
      </c>
      <c r="M15" s="9">
        <f t="shared" si="2"/>
        <v>63360000</v>
      </c>
      <c r="N15" s="12">
        <f t="shared" si="11"/>
        <v>0.25</v>
      </c>
      <c r="O15" s="11">
        <f t="shared" si="6"/>
        <v>3300</v>
      </c>
      <c r="P15" s="11">
        <f t="shared" si="3"/>
        <v>1320000</v>
      </c>
      <c r="Q15" s="22">
        <f t="shared" si="4"/>
        <v>15840000</v>
      </c>
    </row>
    <row r="16" spans="2:17" x14ac:dyDescent="0.3">
      <c r="B16" s="26">
        <v>46260</v>
      </c>
      <c r="C16" s="3">
        <f t="shared" si="7"/>
        <v>3650</v>
      </c>
      <c r="D16" s="4">
        <v>400</v>
      </c>
      <c r="E16" s="40">
        <f>F16*(D16+C16-I16)</f>
        <v>800000</v>
      </c>
      <c r="F16" s="40">
        <f t="shared" si="10"/>
        <v>200</v>
      </c>
      <c r="G16" s="6">
        <f t="shared" si="8"/>
        <v>1.3698630136986301E-2</v>
      </c>
      <c r="H16" s="7">
        <f t="shared" si="9"/>
        <v>0.16438356164383561</v>
      </c>
      <c r="I16" s="4">
        <v>50</v>
      </c>
      <c r="J16" s="8">
        <f t="shared" si="12"/>
        <v>14600</v>
      </c>
      <c r="K16" s="9">
        <f t="shared" si="0"/>
        <v>5840000</v>
      </c>
      <c r="L16" s="9">
        <f t="shared" si="1"/>
        <v>5040000</v>
      </c>
      <c r="M16" s="9">
        <f t="shared" si="2"/>
        <v>70080000</v>
      </c>
      <c r="N16" s="12">
        <f t="shared" si="11"/>
        <v>0.25</v>
      </c>
      <c r="O16" s="11">
        <f t="shared" si="6"/>
        <v>3650</v>
      </c>
      <c r="P16" s="11">
        <f t="shared" si="3"/>
        <v>1460000</v>
      </c>
      <c r="Q16" s="22">
        <f t="shared" si="4"/>
        <v>17520000</v>
      </c>
    </row>
    <row r="17" spans="2:17" x14ac:dyDescent="0.3">
      <c r="B17" s="26">
        <v>46291</v>
      </c>
      <c r="C17" s="3">
        <f t="shared" si="7"/>
        <v>4000</v>
      </c>
      <c r="D17" s="4">
        <v>400</v>
      </c>
      <c r="E17" s="40">
        <f>F17*(D17+C17-I17)</f>
        <v>865000</v>
      </c>
      <c r="F17" s="40">
        <f t="shared" si="10"/>
        <v>200</v>
      </c>
      <c r="G17" s="6">
        <f t="shared" si="8"/>
        <v>1.8749999999999999E-2</v>
      </c>
      <c r="H17" s="7">
        <f t="shared" si="9"/>
        <v>0.22499999999999998</v>
      </c>
      <c r="I17" s="4">
        <v>75</v>
      </c>
      <c r="J17" s="8">
        <f t="shared" si="12"/>
        <v>10666.666666666668</v>
      </c>
      <c r="K17" s="9">
        <f>J17*D17</f>
        <v>4266666.666666667</v>
      </c>
      <c r="L17" s="9">
        <f t="shared" si="1"/>
        <v>3401666.666666667</v>
      </c>
      <c r="M17" s="9">
        <f t="shared" si="2"/>
        <v>51200000</v>
      </c>
      <c r="N17" s="12">
        <f t="shared" si="11"/>
        <v>0.25</v>
      </c>
      <c r="O17" s="11">
        <f t="shared" si="6"/>
        <v>2666.666666666667</v>
      </c>
      <c r="P17" s="11">
        <f t="shared" si="3"/>
        <v>1066666.6666666667</v>
      </c>
      <c r="Q17" s="22">
        <f t="shared" si="4"/>
        <v>12800000</v>
      </c>
    </row>
    <row r="18" spans="2:17" x14ac:dyDescent="0.3">
      <c r="B18" s="26">
        <v>46321</v>
      </c>
      <c r="C18" s="3">
        <f t="shared" si="7"/>
        <v>4325</v>
      </c>
      <c r="D18" s="4">
        <v>400</v>
      </c>
      <c r="E18" s="40">
        <f>F18*(D18+C18-I18)</f>
        <v>932000</v>
      </c>
      <c r="F18" s="40">
        <f t="shared" si="10"/>
        <v>200</v>
      </c>
      <c r="G18" s="6">
        <f t="shared" si="8"/>
        <v>1.5028901734104046E-2</v>
      </c>
      <c r="H18" s="7">
        <f t="shared" si="9"/>
        <v>0.18034682080924855</v>
      </c>
      <c r="I18" s="4">
        <v>65</v>
      </c>
      <c r="J18" s="8">
        <f t="shared" si="12"/>
        <v>13307.692307692309</v>
      </c>
      <c r="K18" s="9">
        <f t="shared" si="0"/>
        <v>5323076.923076923</v>
      </c>
      <c r="L18" s="9">
        <f t="shared" si="1"/>
        <v>4391076.923076923</v>
      </c>
      <c r="M18" s="9">
        <f t="shared" si="2"/>
        <v>63876923.076923072</v>
      </c>
      <c r="N18" s="12">
        <f t="shared" si="11"/>
        <v>0.25</v>
      </c>
      <c r="O18" s="11">
        <f t="shared" si="6"/>
        <v>3326.9230769230771</v>
      </c>
      <c r="P18" s="11">
        <f t="shared" si="3"/>
        <v>1330769.2307692308</v>
      </c>
      <c r="Q18" s="22">
        <f t="shared" si="4"/>
        <v>15969230.769230768</v>
      </c>
    </row>
    <row r="19" spans="2:17" x14ac:dyDescent="0.3">
      <c r="B19" s="26">
        <v>46352</v>
      </c>
      <c r="C19" s="3">
        <f t="shared" si="7"/>
        <v>4660</v>
      </c>
      <c r="D19" s="4">
        <v>400</v>
      </c>
      <c r="E19" s="40">
        <f>F19*(D19+C19-I19)</f>
        <v>999000</v>
      </c>
      <c r="F19" s="40">
        <f t="shared" si="10"/>
        <v>200</v>
      </c>
      <c r="G19" s="6">
        <f t="shared" si="8"/>
        <v>1.3948497854077254E-2</v>
      </c>
      <c r="H19" s="7">
        <f t="shared" si="9"/>
        <v>0.16738197424892703</v>
      </c>
      <c r="I19" s="4">
        <v>65</v>
      </c>
      <c r="J19" s="8">
        <f t="shared" si="12"/>
        <v>14338.461538461537</v>
      </c>
      <c r="K19" s="9">
        <f t="shared" si="0"/>
        <v>5735384.615384615</v>
      </c>
      <c r="L19" s="9">
        <f t="shared" si="1"/>
        <v>4736384.615384615</v>
      </c>
      <c r="M19" s="9">
        <f t="shared" si="2"/>
        <v>68824615.384615377</v>
      </c>
      <c r="N19" s="12">
        <f t="shared" si="11"/>
        <v>0.25</v>
      </c>
      <c r="O19" s="11">
        <f t="shared" si="6"/>
        <v>3584.6153846153843</v>
      </c>
      <c r="P19" s="11">
        <f t="shared" si="3"/>
        <v>1433846.1538461538</v>
      </c>
      <c r="Q19" s="22">
        <f t="shared" si="4"/>
        <v>17206153.846153844</v>
      </c>
    </row>
    <row r="20" spans="2:17" ht="15" thickBot="1" x14ac:dyDescent="0.35">
      <c r="B20" s="27">
        <v>46382</v>
      </c>
      <c r="C20" s="28">
        <f t="shared" si="7"/>
        <v>4995</v>
      </c>
      <c r="D20" s="4">
        <v>400</v>
      </c>
      <c r="E20" s="41">
        <f>F20*(D20+C20-I20)</f>
        <v>1065000</v>
      </c>
      <c r="F20" s="40">
        <f t="shared" si="10"/>
        <v>200</v>
      </c>
      <c r="G20" s="31">
        <f t="shared" si="8"/>
        <v>1.4014014014014014E-2</v>
      </c>
      <c r="H20" s="32">
        <f t="shared" si="9"/>
        <v>0.16816816816816815</v>
      </c>
      <c r="I20" s="29">
        <v>70</v>
      </c>
      <c r="J20" s="33">
        <f t="shared" si="12"/>
        <v>14271.428571428571</v>
      </c>
      <c r="K20" s="34">
        <f t="shared" si="0"/>
        <v>5708571.4285714282</v>
      </c>
      <c r="L20" s="34">
        <f t="shared" si="1"/>
        <v>4643571.4285714282</v>
      </c>
      <c r="M20" s="34">
        <f t="shared" si="2"/>
        <v>68502857.142857134</v>
      </c>
      <c r="N20" s="35">
        <f t="shared" si="11"/>
        <v>0.25</v>
      </c>
      <c r="O20" s="36">
        <f t="shared" si="6"/>
        <v>3567.8571428571427</v>
      </c>
      <c r="P20" s="36">
        <f t="shared" si="3"/>
        <v>1427142.857142857</v>
      </c>
      <c r="Q20" s="37">
        <f t="shared" si="4"/>
        <v>17125714.285714284</v>
      </c>
    </row>
    <row r="21" spans="2:17" x14ac:dyDescent="0.3">
      <c r="B21" s="1"/>
    </row>
    <row r="22" spans="2:17" x14ac:dyDescent="0.3">
      <c r="B22" s="1"/>
      <c r="E22" s="42"/>
    </row>
    <row r="23" spans="2:17" x14ac:dyDescent="0.3">
      <c r="F23" s="43"/>
      <c r="G23" s="45"/>
    </row>
    <row r="24" spans="2:17" x14ac:dyDescent="0.3">
      <c r="B24" s="1"/>
      <c r="F24" s="43"/>
      <c r="G24" s="45"/>
    </row>
    <row r="25" spans="2:17" x14ac:dyDescent="0.3">
      <c r="F25" s="44"/>
      <c r="G25" s="45"/>
    </row>
  </sheetData>
  <mergeCells count="1">
    <mergeCell ref="K4:L4"/>
  </mergeCells>
  <pageMargins left="0.7" right="0.7" top="0.75" bottom="0.75" header="0.3" footer="0.3"/>
  <ignoredErrors>
    <ignoredError sqref="H6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Blank Template</vt:lpstr>
      <vt:lpstr>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Caden Peters</dc:creator>
  <cp:lastModifiedBy>Caden Peters</cp:lastModifiedBy>
  <dcterms:created xsi:type="dcterms:W3CDTF">2023-10-20T15:58:02Z</dcterms:created>
  <dcterms:modified xsi:type="dcterms:W3CDTF">2026-08-13T10:53:21Z</dcterms:modified>
</cp:coreProperties>
</file>